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60" activeTab="0"/>
  </bookViews>
  <sheets>
    <sheet name="Change Fund Form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<sst xmlns="http://schemas.openxmlformats.org/spreadsheetml/2006/main" count="41" uniqueCount="33">
  <si>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University of Virginia</t>
  </si>
  <si>
    <t>Change Fund Reconciliation Form</t>
  </si>
  <si>
    <t>:Authorized Amount</t>
  </si>
  <si>
    <t>Custodian:</t>
  </si>
  <si>
    <t>:Reconciliation Date</t>
  </si>
  <si>
    <t>Department:</t>
  </si>
  <si>
    <t>Count</t>
  </si>
  <si>
    <t>$ Amount</t>
  </si>
  <si>
    <t>Summary:</t>
  </si>
  <si>
    <t>Bills:</t>
  </si>
  <si>
    <t>Cash on hand:</t>
  </si>
  <si>
    <t>Loose Coins:</t>
  </si>
  <si>
    <t>Rolled coins in cash box/bag:</t>
  </si>
  <si>
    <t>Total cash on hand:</t>
  </si>
  <si>
    <t xml:space="preserve">Other $: </t>
  </si>
  <si>
    <t>Pennies:</t>
  </si>
  <si>
    <t>Total accounted:</t>
  </si>
  <si>
    <t>Nickels:</t>
  </si>
  <si>
    <t>Dimes:</t>
  </si>
  <si>
    <t xml:space="preserve">Total authorized fund: </t>
  </si>
  <si>
    <t>Quarters:</t>
  </si>
  <si>
    <t>Half Dollars:</t>
  </si>
  <si>
    <t>Difference (should be zero):</t>
  </si>
  <si>
    <t>Dollars:</t>
  </si>
  <si>
    <t>** If the difference does not equal zero, attach an explanation of the discrepancy.</t>
  </si>
  <si>
    <t>Rolled coins in cash box or bag:</t>
  </si>
  <si>
    <t>Employees with Change Fund Access</t>
  </si>
  <si>
    <t xml:space="preserve">Where are change funds kept? </t>
  </si>
  <si>
    <t xml:space="preserve">Reconciled by: </t>
  </si>
  <si>
    <t>Signature</t>
  </si>
  <si>
    <t>Date</t>
  </si>
  <si>
    <t xml:space="preserve">Reviewed by: </t>
  </si>
  <si>
    <t>Office of the Treasurer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</si>
</sst>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44" fontId="0" fillId="0" borderId="0" xfId="44" applyFont="1" applyAlignment="1">
      <alignment/>
    </xf>
    <xf numFmtId="6" fontId="0" fillId="0" borderId="0" xfId="0" applyNumberFormat="1" applyFont="1" applyAlignment="1">
      <alignment horizontal="right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43" fontId="0" fillId="0" borderId="0" xfId="44" applyNumberFormat="1" applyFont="1" applyAlignment="1">
      <alignment/>
    </xf>
    <xf numFmtId="0" fontId="0" fillId="0" borderId="10" xfId="0" applyFont="1" applyBorder="1" applyAlignment="1">
      <alignment horizontal="right"/>
    </xf>
    <xf numFmtId="43" fontId="0" fillId="0" borderId="10" xfId="44" applyNumberFormat="1" applyFont="1" applyBorder="1" applyAlignment="1">
      <alignment/>
    </xf>
    <xf numFmtId="0" fontId="0" fillId="33" borderId="13" xfId="0" applyFont="1" applyFill="1" applyBorder="1" applyAlignment="1" applyProtection="1">
      <alignment/>
      <protection locked="0"/>
    </xf>
    <xf numFmtId="43" fontId="0" fillId="0" borderId="0" xfId="44" applyNumberFormat="1" applyFont="1" applyBorder="1" applyAlignment="1">
      <alignment/>
    </xf>
    <xf numFmtId="0" fontId="1" fillId="0" borderId="0" xfId="0" applyFont="1" applyFill="1" applyBorder="1" applyAlignment="1">
      <alignment/>
    </xf>
    <xf numFmtId="6" fontId="0" fillId="0" borderId="0" xfId="0" applyNumberFormat="1" applyFont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44" fontId="0" fillId="0" borderId="0" xfId="44" applyFont="1" applyBorder="1" applyAlignment="1">
      <alignment/>
    </xf>
    <xf numFmtId="0" fontId="4" fillId="0" borderId="0" xfId="0" applyFont="1" applyFill="1" applyBorder="1" applyAlignment="1">
      <alignment/>
    </xf>
    <xf numFmtId="6" fontId="0" fillId="0" borderId="14" xfId="0" applyNumberFormat="1" applyFont="1" applyBorder="1" applyAlignment="1">
      <alignment horizontal="center"/>
    </xf>
    <xf numFmtId="44" fontId="0" fillId="33" borderId="15" xfId="0" applyNumberFormat="1" applyFont="1" applyFill="1" applyBorder="1" applyAlignment="1" applyProtection="1">
      <alignment/>
      <protection locked="0"/>
    </xf>
    <xf numFmtId="44" fontId="0" fillId="0" borderId="16" xfId="44" applyFont="1" applyBorder="1" applyAlignment="1">
      <alignment/>
    </xf>
    <xf numFmtId="6" fontId="0" fillId="0" borderId="0" xfId="0" applyNumberFormat="1" applyFont="1" applyAlignment="1">
      <alignment/>
    </xf>
    <xf numFmtId="44" fontId="0" fillId="0" borderId="17" xfId="44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43" fontId="0" fillId="0" borderId="14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4" fontId="0" fillId="0" borderId="0" xfId="44" applyFont="1" applyFill="1" applyBorder="1" applyAlignment="1">
      <alignment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53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44" fontId="0" fillId="33" borderId="23" xfId="0" applyNumberFormat="1" applyFont="1" applyFill="1" applyBorder="1" applyAlignment="1" applyProtection="1">
      <alignment horizontal="center"/>
      <protection locked="0"/>
    </xf>
    <xf numFmtId="44" fontId="0" fillId="33" borderId="24" xfId="0" applyNumberFormat="1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7</xdr:col>
      <xdr:colOff>600075</xdr:colOff>
      <xdr:row>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752475" y="0"/>
          <a:ext cx="5105400" cy="628650"/>
          <a:chOff x="79" y="0"/>
          <a:chExt cx="545" cy="66"/>
        </a:xfrm>
        <a:solidFill>
          <a:srgbClr val="FFFFFF"/>
        </a:solidFill>
      </xdr:grpSpPr>
      <xdr:pic>
        <xdr:nvPicPr>
          <xdr:cNvPr id="2" name="Picture 2" descr="UVA Logo R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9" y="0"/>
            <a:ext cx="66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UVA Logo R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8" y="0"/>
            <a:ext cx="66" cy="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45"/>
  <sheetViews>
    <sheetView tabSelected="1" zoomScalePageLayoutView="0" workbookViewId="0" topLeftCell="A1">
      <selection activeCell="L17" sqref="L17"/>
    </sheetView>
  </sheetViews>
  <sheetFormatPr defaultColWidth="9.33203125" defaultRowHeight="12.75"/>
  <cols>
    <col min="1" max="1" width="5.83203125" style="1" customWidth="1"/>
    <col min="2" max="2" width="12" style="1" customWidth="1"/>
    <col min="3" max="3" width="11" style="1" customWidth="1"/>
    <col min="4" max="4" width="16.5" style="1" customWidth="1"/>
    <col min="5" max="5" width="9.33203125" style="1" customWidth="1"/>
    <col min="6" max="6" width="13.16015625" style="1" customWidth="1"/>
    <col min="7" max="7" width="24.16015625" style="1" customWidth="1"/>
    <col min="8" max="8" width="18" style="1" customWidth="1"/>
    <col min="9" max="9" width="5.83203125" style="1" customWidth="1"/>
    <col min="10" max="16384" width="9.33203125" style="1" customWidth="1"/>
  </cols>
  <sheetData>
    <row r="1" spans="2:32" ht="12.75">
      <c r="B1" s="49" t="s">
        <v>0</v>
      </c>
      <c r="C1" s="49"/>
      <c r="D1" s="49"/>
      <c r="E1" s="49"/>
      <c r="F1" s="49"/>
      <c r="G1" s="49"/>
      <c r="H1" s="49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>
      <c r="B2" s="50" t="s">
        <v>32</v>
      </c>
      <c r="C2" s="50"/>
      <c r="D2" s="50"/>
      <c r="E2" s="50"/>
      <c r="F2" s="50"/>
      <c r="G2" s="50"/>
      <c r="H2" s="50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12.75" customHeight="1">
      <c r="B3" s="51" t="s">
        <v>1</v>
      </c>
      <c r="C3" s="51"/>
      <c r="D3" s="51"/>
      <c r="E3" s="51"/>
      <c r="F3" s="51"/>
      <c r="G3" s="51"/>
      <c r="H3" s="51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2" ht="12.75" customHeight="1">
      <c r="B4" s="52"/>
      <c r="C4" s="52"/>
      <c r="D4" s="52"/>
      <c r="E4" s="52"/>
      <c r="F4" s="52"/>
      <c r="G4" s="52"/>
      <c r="H4" s="52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2:32" ht="12.75" customHeight="1">
      <c r="B5" s="7"/>
      <c r="C5" s="7"/>
      <c r="D5" s="7"/>
      <c r="E5" s="7"/>
      <c r="F5" s="7"/>
      <c r="G5" s="7"/>
      <c r="H5" s="7"/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ht="12.75" customHeight="1">
      <c r="B6" s="7"/>
      <c r="C6" s="7"/>
      <c r="D6" s="7"/>
      <c r="E6" s="7"/>
      <c r="F6" s="9"/>
      <c r="G6" s="7"/>
      <c r="H6" s="7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6:32" ht="13.5" thickBot="1">
      <c r="F7" s="4"/>
      <c r="H7" s="10"/>
      <c r="I7" s="4"/>
      <c r="J7" s="4"/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2:32" ht="13.5" thickBot="1">
      <c r="B8" s="58"/>
      <c r="C8" s="59"/>
      <c r="D8" s="12" t="s">
        <v>2</v>
      </c>
      <c r="F8" s="13" t="s">
        <v>3</v>
      </c>
      <c r="G8" s="60"/>
      <c r="H8" s="61"/>
      <c r="I8" s="1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13.5" thickBot="1">
      <c r="B9" s="58"/>
      <c r="C9" s="59"/>
      <c r="D9" s="12" t="s">
        <v>4</v>
      </c>
      <c r="F9" s="13" t="s">
        <v>5</v>
      </c>
      <c r="G9" s="60"/>
      <c r="H9" s="61"/>
      <c r="I9" s="1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5:32" ht="12.75">
      <c r="E10" s="15"/>
      <c r="G10" s="16"/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9:32" ht="12.75"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3:32" ht="13.5" thickBot="1">
      <c r="C12" s="17" t="s">
        <v>6</v>
      </c>
      <c r="D12" s="17" t="s">
        <v>7</v>
      </c>
      <c r="F12" s="17" t="s">
        <v>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2:32" ht="13.5" thickBot="1">
      <c r="B13" s="2" t="s">
        <v>9</v>
      </c>
      <c r="C13" s="18"/>
      <c r="D13" s="18"/>
      <c r="F13" s="15" t="s">
        <v>10</v>
      </c>
      <c r="H13" s="1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2:32" ht="12.75">
      <c r="B14" s="20">
        <v>1</v>
      </c>
      <c r="C14" s="21"/>
      <c r="D14" s="19">
        <f>C14*1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2:32" ht="12.75">
      <c r="B15" s="20">
        <v>5</v>
      </c>
      <c r="C15" s="22"/>
      <c r="D15" s="23">
        <f>C15*5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ht="12.75">
      <c r="B16" s="20">
        <v>10</v>
      </c>
      <c r="C16" s="22"/>
      <c r="D16" s="23">
        <f>C16*10</f>
        <v>0</v>
      </c>
      <c r="G16" s="18" t="s">
        <v>9</v>
      </c>
      <c r="H16" s="19">
        <f>D22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2:32" ht="12.75">
      <c r="B17" s="20">
        <v>20</v>
      </c>
      <c r="C17" s="22"/>
      <c r="D17" s="23">
        <f>C17*20</f>
        <v>0</v>
      </c>
      <c r="G17" s="18" t="s">
        <v>11</v>
      </c>
      <c r="H17" s="23">
        <f>D31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2:32" ht="13.5" thickBot="1">
      <c r="B18" s="20">
        <v>50</v>
      </c>
      <c r="C18" s="22"/>
      <c r="D18" s="23">
        <f>C18*50</f>
        <v>0</v>
      </c>
      <c r="G18" s="24" t="s">
        <v>12</v>
      </c>
      <c r="H18" s="25">
        <f>D39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ht="13.5" thickBot="1">
      <c r="B19" s="20">
        <v>100</v>
      </c>
      <c r="C19" s="26"/>
      <c r="D19" s="27">
        <f>C19*100</f>
        <v>0</v>
      </c>
      <c r="F19" s="28"/>
      <c r="G19" s="13" t="s">
        <v>13</v>
      </c>
      <c r="H19" s="19">
        <f>SUM(H16:H18)</f>
        <v>0</v>
      </c>
      <c r="I19" s="4"/>
      <c r="J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2:32" ht="13.5" thickBot="1">
      <c r="B20" s="29"/>
      <c r="C20" s="30"/>
      <c r="D20" s="31"/>
      <c r="F20" s="32"/>
      <c r="I20" s="4"/>
      <c r="J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2:32" ht="13.5" thickBot="1">
      <c r="B21" s="33" t="s">
        <v>14</v>
      </c>
      <c r="C21" s="34"/>
      <c r="D21" s="35">
        <f>C21</f>
        <v>0</v>
      </c>
      <c r="F21" s="28"/>
      <c r="I21" s="4"/>
      <c r="J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2:32" ht="13.5" thickBot="1">
      <c r="B22" s="36"/>
      <c r="D22" s="37">
        <f>SUM(D14:D21)</f>
        <v>0</v>
      </c>
      <c r="F22" s="3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6:32" ht="13.5" thickTop="1">
      <c r="F23" s="4"/>
      <c r="I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2:32" ht="13.5" thickBot="1">
      <c r="B24" s="2" t="s">
        <v>11</v>
      </c>
      <c r="D24" s="19"/>
      <c r="F24" s="4"/>
      <c r="I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2:32" ht="13.5" thickBot="1">
      <c r="B25" s="5" t="s">
        <v>15</v>
      </c>
      <c r="C25" s="21"/>
      <c r="D25" s="19">
        <f>C25*0.01</f>
        <v>0</v>
      </c>
      <c r="F25" s="4"/>
      <c r="G25" s="13" t="s">
        <v>16</v>
      </c>
      <c r="H25" s="37">
        <f>H19</f>
        <v>0</v>
      </c>
      <c r="I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2:32" ht="13.5" thickTop="1">
      <c r="B26" s="5" t="s">
        <v>17</v>
      </c>
      <c r="C26" s="22"/>
      <c r="D26" s="23">
        <f>C26*0.05</f>
        <v>0</v>
      </c>
      <c r="F26" s="4"/>
      <c r="G26" s="18"/>
      <c r="H26" s="19"/>
      <c r="I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2:32" ht="13.5" thickBot="1">
      <c r="B27" s="5" t="s">
        <v>18</v>
      </c>
      <c r="C27" s="22"/>
      <c r="D27" s="23">
        <f>C27*0.1</f>
        <v>0</v>
      </c>
      <c r="F27" s="4"/>
      <c r="G27" s="13" t="s">
        <v>19</v>
      </c>
      <c r="H27" s="37">
        <f>B8</f>
        <v>0</v>
      </c>
      <c r="I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2:32" ht="13.5" thickTop="1">
      <c r="B28" s="5" t="s">
        <v>20</v>
      </c>
      <c r="C28" s="22"/>
      <c r="D28" s="23">
        <f>C28*0.25</f>
        <v>0</v>
      </c>
      <c r="F28" s="38"/>
      <c r="G28" s="18"/>
      <c r="H28" s="19"/>
      <c r="I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3.5" thickBot="1">
      <c r="B29" s="5" t="s">
        <v>21</v>
      </c>
      <c r="C29" s="22"/>
      <c r="D29" s="23">
        <f>C29*0.5</f>
        <v>0</v>
      </c>
      <c r="F29" s="38"/>
      <c r="G29" s="13" t="s">
        <v>22</v>
      </c>
      <c r="H29" s="37">
        <f>H25-H27</f>
        <v>0</v>
      </c>
      <c r="I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2:32" ht="14.25" thickBot="1" thickTop="1">
      <c r="B30" s="39" t="s">
        <v>23</v>
      </c>
      <c r="C30" s="26"/>
      <c r="D30" s="40">
        <f>C30*1</f>
        <v>0</v>
      </c>
      <c r="F30" s="38"/>
      <c r="G30" s="53" t="s">
        <v>24</v>
      </c>
      <c r="H30" s="53"/>
      <c r="I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4:32" ht="13.5" thickBot="1">
      <c r="D31" s="37">
        <f>SUM(D25:D30)</f>
        <v>0</v>
      </c>
      <c r="F31" s="38"/>
      <c r="G31" s="53"/>
      <c r="H31" s="53"/>
      <c r="I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4:32" ht="13.5" thickTop="1">
      <c r="D32" s="19"/>
      <c r="F32" s="38"/>
      <c r="I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9:32" ht="12.75">
      <c r="I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2:32" ht="13.5" thickBot="1">
      <c r="B34" s="15" t="s">
        <v>25</v>
      </c>
      <c r="D34" s="19"/>
      <c r="I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32" ht="13.5" customHeight="1">
      <c r="B35" s="5" t="s">
        <v>15</v>
      </c>
      <c r="C35" s="21"/>
      <c r="D35" s="19">
        <f>C35*0.5</f>
        <v>0</v>
      </c>
      <c r="I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32" ht="12.75">
      <c r="B36" s="5" t="s">
        <v>17</v>
      </c>
      <c r="C36" s="22"/>
      <c r="D36" s="23">
        <f>C36*2</f>
        <v>0</v>
      </c>
      <c r="I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ht="13.5" thickBot="1">
      <c r="B37" s="5" t="s">
        <v>18</v>
      </c>
      <c r="C37" s="22"/>
      <c r="D37" s="23">
        <f>C37*5</f>
        <v>0</v>
      </c>
      <c r="G37" s="15" t="s">
        <v>26</v>
      </c>
      <c r="I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2:32" ht="13.5" thickBot="1">
      <c r="B38" s="39" t="s">
        <v>20</v>
      </c>
      <c r="C38" s="26"/>
      <c r="D38" s="40">
        <f>C38*10</f>
        <v>0</v>
      </c>
      <c r="G38" s="54"/>
      <c r="H38" s="55"/>
      <c r="I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4:32" ht="13.5" thickBot="1">
      <c r="D39" s="37">
        <f>SUM(D35:D38)</f>
        <v>0</v>
      </c>
      <c r="G39" s="56"/>
      <c r="H39" s="57"/>
      <c r="I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4:32" ht="13.5" thickTop="1">
      <c r="D40" s="19"/>
      <c r="F40" s="38"/>
      <c r="G40" s="56"/>
      <c r="H40" s="57"/>
      <c r="I40" s="4"/>
      <c r="M40" s="30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ht="12.75">
      <c r="B41" s="41"/>
      <c r="C41" s="41"/>
      <c r="D41" s="41"/>
      <c r="E41" s="41"/>
      <c r="G41" s="63"/>
      <c r="H41" s="64"/>
      <c r="I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2:32" ht="13.5" thickBot="1">
      <c r="B42" s="42" t="s">
        <v>27</v>
      </c>
      <c r="D42" s="43"/>
      <c r="E42" s="41"/>
      <c r="G42" s="56"/>
      <c r="H42" s="57"/>
      <c r="I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2:32" ht="13.5" thickBot="1">
      <c r="B43" s="65"/>
      <c r="C43" s="66"/>
      <c r="D43" s="67"/>
      <c r="G43" s="68"/>
      <c r="H43" s="69"/>
      <c r="I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9:32" ht="12.75">
      <c r="I44" s="4"/>
      <c r="M44" s="30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9:32" ht="12.75">
      <c r="I45" s="4"/>
      <c r="J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9:32" ht="12.75">
      <c r="I46" s="4"/>
      <c r="J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8:32" ht="12.75">
      <c r="H47" s="44"/>
      <c r="I47" s="4"/>
      <c r="J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2:32" ht="13.5" thickBot="1">
      <c r="B48" s="50" t="s">
        <v>28</v>
      </c>
      <c r="C48" s="50"/>
      <c r="D48" s="45"/>
      <c r="E48" s="45"/>
      <c r="F48" s="45"/>
      <c r="G48" s="45"/>
      <c r="I48" s="4"/>
      <c r="J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4:32" ht="12.75">
      <c r="D49" s="62" t="s">
        <v>29</v>
      </c>
      <c r="E49" s="62"/>
      <c r="G49" s="5" t="s">
        <v>30</v>
      </c>
      <c r="I49" s="4"/>
      <c r="J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4:10" ht="12.75">
      <c r="D50" s="4"/>
      <c r="E50" s="4"/>
      <c r="F50" s="43"/>
      <c r="G50" s="41"/>
      <c r="H50" s="4"/>
      <c r="I50" s="4"/>
      <c r="J50" s="4"/>
    </row>
    <row r="51" spans="2:10" ht="13.5" thickBot="1">
      <c r="B51" s="50" t="s">
        <v>31</v>
      </c>
      <c r="C51" s="50"/>
      <c r="D51" s="46"/>
      <c r="E51" s="47"/>
      <c r="F51" s="47"/>
      <c r="G51" s="47"/>
      <c r="I51" s="4"/>
      <c r="J51" s="4"/>
    </row>
    <row r="52" spans="2:10" ht="12.75">
      <c r="B52" s="4"/>
      <c r="C52" s="4"/>
      <c r="D52" s="62" t="s">
        <v>29</v>
      </c>
      <c r="E52" s="62"/>
      <c r="G52" s="5" t="s">
        <v>30</v>
      </c>
      <c r="H52" s="4"/>
      <c r="I52" s="4"/>
      <c r="J52" s="4"/>
    </row>
    <row r="53" spans="2:13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8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</sheetData>
  <sheetProtection/>
  <mergeCells count="20">
    <mergeCell ref="B48:C48"/>
    <mergeCell ref="D49:E49"/>
    <mergeCell ref="B51:C51"/>
    <mergeCell ref="D52:E52"/>
    <mergeCell ref="G41:H41"/>
    <mergeCell ref="G42:H42"/>
    <mergeCell ref="B43:D43"/>
    <mergeCell ref="G43:H43"/>
    <mergeCell ref="G39:H39"/>
    <mergeCell ref="G40:H40"/>
    <mergeCell ref="B8:C8"/>
    <mergeCell ref="G8:H8"/>
    <mergeCell ref="B9:C9"/>
    <mergeCell ref="G9:H9"/>
    <mergeCell ref="B1:H1"/>
    <mergeCell ref="B2:H2"/>
    <mergeCell ref="B3:H3"/>
    <mergeCell ref="B4:H4"/>
    <mergeCell ref="G30:H31"/>
    <mergeCell ref="G38:H38"/>
  </mergeCells>
  <printOptions/>
  <pageMargins left="0.25" right="0.2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Layne, Lisa (lwl5h)</dc:creator>
  <cp:keywords/>
  <dc:description/>
  <cp:lastModifiedBy>Vannatta, Linda L (llv2n)</cp:lastModifiedBy>
  <cp:lastPrinted>2013-05-15T18:13:41Z</cp:lastPrinted>
  <dcterms:created xsi:type="dcterms:W3CDTF">2006-08-15T12:51:40Z</dcterms:created>
  <dcterms:modified xsi:type="dcterms:W3CDTF">2023-02-23T21:21:54Z</dcterms:modified>
  <cp:category/>
  <cp:version/>
  <cp:contentType/>
  <cp:contentStatus/>
</cp:coreProperties>
</file>